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Grades" sheetId="1" r:id="rId4"/>
    <sheet state="visible" name="Course Registry" sheetId="2" r:id="rId5"/>
  </sheets>
  <definedNames>
    <definedName hidden="1" localSheetId="0" name="_xlnm._FilterDatabase">Grades!$A$1:$I$19</definedName>
    <definedName hidden="1" localSheetId="1" name="_xlnm._FilterDatabase">'Course Registry'!$A$1:$E$19</definedName>
  </definedNames>
  <calcPr/>
  <extLst>
    <ext uri="GoogleSheetsCustomDataVersion2">
      <go:sheetsCustomData xmlns:go="http://customooxmlschemas.google.com/" r:id="rId6" roundtripDataChecksum="dRWsPQi/M0urUxyH81615jns1SsWG7dWhbJua/+tsys="/>
    </ext>
  </extLst>
</workbook>
</file>

<file path=xl/sharedStrings.xml><?xml version="1.0" encoding="utf-8"?>
<sst xmlns="http://schemas.openxmlformats.org/spreadsheetml/2006/main" count="122" uniqueCount="70">
  <si>
    <t>Student ID</t>
  </si>
  <si>
    <t>Student Name</t>
  </si>
  <si>
    <t>Midterm</t>
  </si>
  <si>
    <t>Final</t>
  </si>
  <si>
    <t>Attendance %</t>
  </si>
  <si>
    <t>Homeroom Teacher</t>
  </si>
  <si>
    <t>IEP Status</t>
  </si>
  <si>
    <t>Average Score</t>
  </si>
  <si>
    <t>Flag (&lt;60)</t>
  </si>
  <si>
    <t>STU-001</t>
  </si>
  <si>
    <t>Emma Chen</t>
  </si>
  <si>
    <t>STU-002</t>
  </si>
  <si>
    <t>Liam Nguyen</t>
  </si>
  <si>
    <t>STU-003</t>
  </si>
  <si>
    <t>Sofia Martinez</t>
  </si>
  <si>
    <t>STU-004</t>
  </si>
  <si>
    <t>Noah Kim</t>
  </si>
  <si>
    <t>STU-005</t>
  </si>
  <si>
    <t>Olivia Patel</t>
  </si>
  <si>
    <t>STU-006</t>
  </si>
  <si>
    <t>Aiden Jackson</t>
  </si>
  <si>
    <t>STU-007</t>
  </si>
  <si>
    <t>Mia Thompson</t>
  </si>
  <si>
    <t>STU-008</t>
  </si>
  <si>
    <t>Ethan Davis</t>
  </si>
  <si>
    <t>STU-009</t>
  </si>
  <si>
    <t>Ava Wilson</t>
  </si>
  <si>
    <t>STU-010</t>
  </si>
  <si>
    <t>Lucas Brown</t>
  </si>
  <si>
    <t>STU-011</t>
  </si>
  <si>
    <t>Isabella Lee</t>
  </si>
  <si>
    <t>STU-012</t>
  </si>
  <si>
    <t>Mason Garcia</t>
  </si>
  <si>
    <t>STU-013</t>
  </si>
  <si>
    <t>Harper Wright</t>
  </si>
  <si>
    <t>STU-014</t>
  </si>
  <si>
    <t>Logan Harris</t>
  </si>
  <si>
    <t>STU-015</t>
  </si>
  <si>
    <t>Ella Clark</t>
  </si>
  <si>
    <t>STU-016</t>
  </si>
  <si>
    <t>James Young</t>
  </si>
  <si>
    <t>STU-017</t>
  </si>
  <si>
    <t>Charlotte Hall</t>
  </si>
  <si>
    <t>STU-018</t>
  </si>
  <si>
    <t>Benjamin King</t>
  </si>
  <si>
    <t>Email</t>
  </si>
  <si>
    <t>Grade Level</t>
  </si>
  <si>
    <t>emma.chen@school.edu</t>
  </si>
  <si>
    <t>Ms. Alvarez</t>
  </si>
  <si>
    <t>No</t>
  </si>
  <si>
    <t>liam.nguyen@school.edu</t>
  </si>
  <si>
    <t>Mr. Brooks</t>
  </si>
  <si>
    <t>Yes</t>
  </si>
  <si>
    <t>sofia.martinez@school.edu</t>
  </si>
  <si>
    <t>noah.kim@school.edu</t>
  </si>
  <si>
    <t>Mr. Donovan</t>
  </si>
  <si>
    <t>olivia.patel@school.edu</t>
  </si>
  <si>
    <t>aiden.jackson@school.edu</t>
  </si>
  <si>
    <t>mia.thompson@school.edu</t>
  </si>
  <si>
    <t>ethan.davis@school.edu</t>
  </si>
  <si>
    <t>ava.wilson@school.edu</t>
  </si>
  <si>
    <t>lucas.brown@school.edu</t>
  </si>
  <si>
    <t>isabella.lee@school.edu</t>
  </si>
  <si>
    <t>mason.garcia@school.edu</t>
  </si>
  <si>
    <t>harper.wright@school.edu</t>
  </si>
  <si>
    <t>logan.harris@school.edu</t>
  </si>
  <si>
    <t>ella.clark@school.edu</t>
  </si>
  <si>
    <t>james.young@school.edu</t>
  </si>
  <si>
    <t>charlotte.hall@school.edu</t>
  </si>
  <si>
    <t>benjamin.king@school.edu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</si>
</sst>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3">
    <font>
      <sz val="11.0"/>
      <color theme="1"/>
      <name val="Calibri"/>
      <scheme val="minor"/>
    </font>
    <font>
      <b/>
      <sz val="11.0"/>
      <color rgb="FFFFFFFF"/>
      <name val="Arial"/>
    </font>
    <font>
      <sz val="11.0"/>
      <color theme="1"/>
      <name val="Arial"/>
    </font>
  </fonts>
  <fills count="4">
    <fill>
      <patternFill patternType="none"/>
    </fill>
    <fill>
      <patternFill patternType="lightGray"/>
    </fill>
    <fill>
      <patternFill patternType="solid">
        <fgColor rgb="FF2F5496"/>
        <bgColor rgb="FF2F5496"/>
      </patternFill>
    </fill>
    <fill>
      <patternFill patternType="solid">
        <fgColor rgb="FFFFF2CC"/>
        <bgColor rgb="FFFFF2CC"/>
      </patternFill>
    </fill>
  </fills>
  <borders count="2">
    <border/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0"/>
    </xf>
    <xf borderId="1" fillId="0" fontId="2" numFmtId="0" xfId="0" applyAlignment="1" applyBorder="1" applyFont="1">
      <alignment horizontal="center" shrinkToFit="0" vertical="center" wrapText="0"/>
    </xf>
    <xf borderId="1" fillId="0" fontId="2" numFmtId="9" xfId="0" applyAlignment="1" applyBorder="1" applyFont="1" applyNumberFormat="1">
      <alignment horizontal="center" shrinkToFit="0" vertical="center" wrapText="0"/>
    </xf>
    <xf borderId="1" fillId="3" fontId="2" numFmtId="0" xfId="0" applyAlignment="1" applyBorder="1" applyFill="1" applyFont="1">
      <alignment horizontal="center" shrinkToFit="0" vertical="center" wrapText="0"/>
    </xf>
    <xf borderId="1" fillId="3" fontId="2" numFmtId="164" xfId="0" applyAlignment="1" applyBorder="1" applyFont="1" applyNumberFormat="1">
      <alignment horizontal="center" shrinkToFit="0" vertical="center" wrapText="0"/>
    </xf>
    <xf borderId="1" fillId="0" fontId="2" numFmtId="0" xfId="0" applyAlignment="1" applyBorder="1" applyFont="1">
      <alignment horizontal="left"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4.0"/>
    <col customWidth="1" min="2" max="2" width="20.0"/>
    <col customWidth="1" min="3" max="3" width="12.0"/>
    <col customWidth="1" min="4" max="4" width="8.86"/>
    <col customWidth="1" min="5" max="5" width="17.86"/>
    <col customWidth="1" min="6" max="6" width="20.0"/>
    <col customWidth="1" min="7" max="7" width="12.0"/>
    <col customWidth="1" min="8" max="9" width="14.0"/>
    <col customWidth="1" min="10" max="26" width="8.7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>
      <c r="A2" s="2" t="s">
        <v>9</v>
      </c>
      <c r="B2" s="2" t="s">
        <v>10</v>
      </c>
      <c r="C2" s="2">
        <v>82.0</v>
      </c>
      <c r="D2" s="2">
        <v>88.0</v>
      </c>
      <c r="E2" s="3">
        <v>0.95</v>
      </c>
      <c r="F2" s="4" t="str">
        <f t="array" ref="F2">xlookup(A2,'Course Registry'!A:A,'Course Registry'!C:C,"Not Found")</f>
        <v>Ms. Alvarez</v>
      </c>
      <c r="G2" s="4" t="str">
        <f t="array" ref="G2">xlookup(A2,'Course Registry'!A:A,'Course Registry'!E:E,"Not Found")</f>
        <v>No</v>
      </c>
      <c r="H2" s="5">
        <f t="shared" ref="H2:H19" si="1">IFERROR(AVERAGE(C2,D2),"")</f>
        <v>85</v>
      </c>
      <c r="I2" s="4" t="str">
        <f t="shared" ref="I2:I19" si="2">IF(H2="","",IF(H2&lt;60,"⚠ BELOW 60","OK"))</f>
        <v>OK</v>
      </c>
    </row>
    <row r="3">
      <c r="A3" s="2" t="s">
        <v>11</v>
      </c>
      <c r="B3" s="2" t="s">
        <v>12</v>
      </c>
      <c r="C3" s="2">
        <v>71.0</v>
      </c>
      <c r="D3" s="2"/>
      <c r="E3" s="3">
        <v>0.87</v>
      </c>
      <c r="F3" s="4" t="str">
        <f t="array" ref="F3">xlookup(A3,'Course Registry'!A:A,'Course Registry'!C:C,"Not Found")</f>
        <v>Mr. Brooks</v>
      </c>
      <c r="G3" s="4" t="str">
        <f t="array" ref="G3">xlookup(A3,'Course Registry'!A:A,'Course Registry'!E:E,"Not Found")</f>
        <v>Yes</v>
      </c>
      <c r="H3" s="5">
        <f t="shared" si="1"/>
        <v>71</v>
      </c>
      <c r="I3" s="4" t="str">
        <f t="shared" si="2"/>
        <v>OK</v>
      </c>
    </row>
    <row r="4">
      <c r="A4" s="2" t="s">
        <v>13</v>
      </c>
      <c r="B4" s="2" t="s">
        <v>14</v>
      </c>
      <c r="C4" s="2">
        <v>90.0</v>
      </c>
      <c r="D4" s="2">
        <v>93.0</v>
      </c>
      <c r="E4" s="3">
        <v>0.98</v>
      </c>
      <c r="F4" s="4" t="str">
        <f t="array" ref="F4">xlookup(A4,'Course Registry'!A:A,'Course Registry'!C:C,"Not Found")</f>
        <v>Ms. Alvarez</v>
      </c>
      <c r="G4" s="4" t="str">
        <f t="array" ref="G4">xlookup(A4,'Course Registry'!A:A,'Course Registry'!E:E,"Not Found")</f>
        <v>No</v>
      </c>
      <c r="H4" s="5">
        <f t="shared" si="1"/>
        <v>91.5</v>
      </c>
      <c r="I4" s="4" t="str">
        <f t="shared" si="2"/>
        <v>OK</v>
      </c>
    </row>
    <row r="5">
      <c r="A5" s="2" t="s">
        <v>15</v>
      </c>
      <c r="B5" s="2" t="s">
        <v>16</v>
      </c>
      <c r="C5" s="2">
        <v>55.0</v>
      </c>
      <c r="D5" s="2">
        <v>58.0</v>
      </c>
      <c r="E5" s="3">
        <v>0.47</v>
      </c>
      <c r="F5" s="4" t="str">
        <f t="array" ref="F5">xlookup(A5,'Course Registry'!A:A,'Course Registry'!C:C,"Not Found")</f>
        <v>Mr. Donovan</v>
      </c>
      <c r="G5" s="4" t="str">
        <f t="array" ref="G5">xlookup(A5,'Course Registry'!A:A,'Course Registry'!E:E,"Not Found")</f>
        <v>Yes</v>
      </c>
      <c r="H5" s="5">
        <f t="shared" si="1"/>
        <v>56.5</v>
      </c>
      <c r="I5" s="4" t="str">
        <f t="shared" si="2"/>
        <v>⚠ BELOW 60</v>
      </c>
    </row>
    <row r="6">
      <c r="A6" s="2" t="s">
        <v>17</v>
      </c>
      <c r="B6" s="2" t="s">
        <v>18</v>
      </c>
      <c r="C6" s="2">
        <v>78.0</v>
      </c>
      <c r="D6" s="2">
        <v>81.0</v>
      </c>
      <c r="E6" s="3">
        <v>0.92</v>
      </c>
      <c r="F6" s="4" t="str">
        <f t="array" ref="F6">xlookup(A6,'Course Registry'!A:A,'Course Registry'!C:C,"Not Found")</f>
        <v>Ms. Alvarez</v>
      </c>
      <c r="G6" s="4" t="str">
        <f t="array" ref="G6">xlookup(A6,'Course Registry'!A:A,'Course Registry'!E:E,"Not Found")</f>
        <v>No</v>
      </c>
      <c r="H6" s="5">
        <f t="shared" si="1"/>
        <v>79.5</v>
      </c>
      <c r="I6" s="4" t="str">
        <f t="shared" si="2"/>
        <v>OK</v>
      </c>
    </row>
    <row r="7">
      <c r="A7" s="2" t="s">
        <v>19</v>
      </c>
      <c r="B7" s="2" t="s">
        <v>20</v>
      </c>
      <c r="C7" s="2">
        <v>65.0</v>
      </c>
      <c r="D7" s="2">
        <v>70.0</v>
      </c>
      <c r="E7" s="3">
        <v>0.88</v>
      </c>
      <c r="F7" s="4" t="str">
        <f t="array" ref="F7">xlookup(A7,'Course Registry'!A:A,'Course Registry'!C:C,"Not Found")</f>
        <v>Mr. Brooks</v>
      </c>
      <c r="G7" s="4" t="str">
        <f t="array" ref="G7">xlookup(A7,'Course Registry'!A:A,'Course Registry'!E:E,"Not Found")</f>
        <v>No</v>
      </c>
      <c r="H7" s="5">
        <f t="shared" si="1"/>
        <v>67.5</v>
      </c>
      <c r="I7" s="4" t="str">
        <f t="shared" si="2"/>
        <v>OK</v>
      </c>
    </row>
    <row r="8">
      <c r="A8" s="2" t="s">
        <v>21</v>
      </c>
      <c r="B8" s="2" t="s">
        <v>22</v>
      </c>
      <c r="C8" s="2"/>
      <c r="D8" s="2">
        <v>72.0</v>
      </c>
      <c r="E8" s="3">
        <v>0.76</v>
      </c>
      <c r="F8" s="4" t="str">
        <f t="array" ref="F8">xlookup(A8,'Course Registry'!A:A,'Course Registry'!C:C,"Not Found")</f>
        <v>Mr. Donovan</v>
      </c>
      <c r="G8" s="4" t="str">
        <f t="array" ref="G8">xlookup(A8,'Course Registry'!A:A,'Course Registry'!E:E,"Not Found")</f>
        <v>Yes</v>
      </c>
      <c r="H8" s="5">
        <f t="shared" si="1"/>
        <v>72</v>
      </c>
      <c r="I8" s="4" t="str">
        <f t="shared" si="2"/>
        <v>OK</v>
      </c>
    </row>
    <row r="9">
      <c r="A9" s="2" t="s">
        <v>23</v>
      </c>
      <c r="B9" s="2" t="s">
        <v>24</v>
      </c>
      <c r="C9" s="2">
        <v>88.0</v>
      </c>
      <c r="D9" s="2">
        <v>91.0</v>
      </c>
      <c r="E9" s="3">
        <v>0.96</v>
      </c>
      <c r="F9" s="4" t="str">
        <f t="array" ref="F9">xlookup(A9,'Course Registry'!A:A,'Course Registry'!C:C,"Not Found")</f>
        <v>Ms. Alvarez</v>
      </c>
      <c r="G9" s="4" t="str">
        <f t="array" ref="G9">xlookup(A9,'Course Registry'!A:A,'Course Registry'!E:E,"Not Found")</f>
        <v>No</v>
      </c>
      <c r="H9" s="5">
        <f t="shared" si="1"/>
        <v>89.5</v>
      </c>
      <c r="I9" s="4" t="str">
        <f t="shared" si="2"/>
        <v>OK</v>
      </c>
    </row>
    <row r="10">
      <c r="A10" s="2" t="s">
        <v>25</v>
      </c>
      <c r="B10" s="2" t="s">
        <v>26</v>
      </c>
      <c r="C10" s="2">
        <v>74.0</v>
      </c>
      <c r="D10" s="2">
        <v>77.0</v>
      </c>
      <c r="E10" s="3">
        <v>0.9</v>
      </c>
      <c r="F10" s="4" t="str">
        <f t="array" ref="F10">xlookup(A10,'Course Registry'!A:A,'Course Registry'!C:C,"Not Found")</f>
        <v>Mr. Brooks</v>
      </c>
      <c r="G10" s="4" t="str">
        <f t="array" ref="G10">xlookup(A10,'Course Registry'!A:A,'Course Registry'!E:E,"Not Found")</f>
        <v>No</v>
      </c>
      <c r="H10" s="5">
        <f t="shared" si="1"/>
        <v>75.5</v>
      </c>
      <c r="I10" s="4" t="str">
        <f t="shared" si="2"/>
        <v>OK</v>
      </c>
    </row>
    <row r="11">
      <c r="A11" s="2" t="s">
        <v>27</v>
      </c>
      <c r="B11" s="2" t="s">
        <v>28</v>
      </c>
      <c r="C11" s="2">
        <v>60.0</v>
      </c>
      <c r="D11" s="2">
        <v>62.0</v>
      </c>
      <c r="E11" s="3">
        <v>0.83</v>
      </c>
      <c r="F11" s="4" t="str">
        <f t="array" ref="F11">xlookup(A11,'Course Registry'!A:A,'Course Registry'!C:C,"Not Found")</f>
        <v>Mr. Donovan</v>
      </c>
      <c r="G11" s="4" t="str">
        <f t="array" ref="G11">xlookup(A11,'Course Registry'!A:A,'Course Registry'!E:E,"Not Found")</f>
        <v>No</v>
      </c>
      <c r="H11" s="5">
        <f t="shared" si="1"/>
        <v>61</v>
      </c>
      <c r="I11" s="4" t="str">
        <f t="shared" si="2"/>
        <v>OK</v>
      </c>
    </row>
    <row r="12">
      <c r="A12" s="2" t="s">
        <v>29</v>
      </c>
      <c r="B12" s="2" t="s">
        <v>30</v>
      </c>
      <c r="C12" s="2">
        <v>45.0</v>
      </c>
      <c r="D12" s="2">
        <v>52.0</v>
      </c>
      <c r="E12" s="3">
        <v>0.68</v>
      </c>
      <c r="F12" s="4" t="str">
        <f t="array" ref="F12">xlookup(A12,'Course Registry'!A:A,'Course Registry'!C:C,"Not Found")</f>
        <v>Ms. Alvarez</v>
      </c>
      <c r="G12" s="4" t="str">
        <f t="array" ref="G12">xlookup(A12,'Course Registry'!A:A,'Course Registry'!E:E,"Not Found")</f>
        <v>Yes</v>
      </c>
      <c r="H12" s="5">
        <f t="shared" si="1"/>
        <v>48.5</v>
      </c>
      <c r="I12" s="4" t="str">
        <f t="shared" si="2"/>
        <v>⚠ BELOW 60</v>
      </c>
    </row>
    <row r="13">
      <c r="A13" s="2" t="s">
        <v>31</v>
      </c>
      <c r="B13" s="2" t="s">
        <v>32</v>
      </c>
      <c r="C13" s="2">
        <v>83.0</v>
      </c>
      <c r="D13" s="2">
        <v>86.0</v>
      </c>
      <c r="E13" s="3">
        <v>0.94</v>
      </c>
      <c r="F13" s="4" t="str">
        <f t="array" ref="F13">xlookup(A13,'Course Registry'!A:A,'Course Registry'!C:C,"Not Found")</f>
        <v>Mr. Brooks</v>
      </c>
      <c r="G13" s="4" t="str">
        <f t="array" ref="G13">xlookup(A13,'Course Registry'!A:A,'Course Registry'!E:E,"Not Found")</f>
        <v>No</v>
      </c>
      <c r="H13" s="5">
        <f t="shared" si="1"/>
        <v>84.5</v>
      </c>
      <c r="I13" s="4" t="str">
        <f t="shared" si="2"/>
        <v>OK</v>
      </c>
    </row>
    <row r="14">
      <c r="A14" s="2" t="s">
        <v>33</v>
      </c>
      <c r="B14" s="2" t="s">
        <v>34</v>
      </c>
      <c r="C14" s="2">
        <v>77.0</v>
      </c>
      <c r="D14" s="2">
        <v>80.0</v>
      </c>
      <c r="E14" s="3">
        <v>0.91</v>
      </c>
      <c r="F14" s="4" t="str">
        <f t="array" ref="F14">xlookup(A14,'Course Registry'!A:A,'Course Registry'!C:C,"Not Found")</f>
        <v>Mr. Donovan</v>
      </c>
      <c r="G14" s="4" t="str">
        <f t="array" ref="G14">xlookup(A14,'Course Registry'!A:A,'Course Registry'!E:E,"Not Found")</f>
        <v>No</v>
      </c>
      <c r="H14" s="5">
        <f t="shared" si="1"/>
        <v>78.5</v>
      </c>
      <c r="I14" s="4" t="str">
        <f t="shared" si="2"/>
        <v>OK</v>
      </c>
    </row>
    <row r="15">
      <c r="A15" s="2" t="s">
        <v>35</v>
      </c>
      <c r="B15" s="2" t="s">
        <v>36</v>
      </c>
      <c r="C15" s="2">
        <v>69.0</v>
      </c>
      <c r="D15" s="2">
        <v>73.0</v>
      </c>
      <c r="E15" s="3">
        <v>0.85</v>
      </c>
      <c r="F15" s="4" t="str">
        <f t="array" ref="F15">xlookup(A15,'Course Registry'!A:A,'Course Registry'!C:C,"Not Found")</f>
        <v>Ms. Alvarez</v>
      </c>
      <c r="G15" s="4" t="str">
        <f t="array" ref="G15">xlookup(A15,'Course Registry'!A:A,'Course Registry'!E:E,"Not Found")</f>
        <v>No</v>
      </c>
      <c r="H15" s="5">
        <f t="shared" si="1"/>
        <v>71</v>
      </c>
      <c r="I15" s="4" t="str">
        <f t="shared" si="2"/>
        <v>OK</v>
      </c>
    </row>
    <row r="16">
      <c r="A16" s="2" t="s">
        <v>37</v>
      </c>
      <c r="B16" s="2" t="s">
        <v>38</v>
      </c>
      <c r="C16" s="2">
        <v>92.0</v>
      </c>
      <c r="D16" s="2">
        <v>95.0</v>
      </c>
      <c r="E16" s="3">
        <v>0.99</v>
      </c>
      <c r="F16" s="4" t="str">
        <f t="array" ref="F16">xlookup(A16,'Course Registry'!A:A,'Course Registry'!C:C,"Not Found")</f>
        <v>Mr. Brooks</v>
      </c>
      <c r="G16" s="4" t="str">
        <f t="array" ref="G16">xlookup(A16,'Course Registry'!A:A,'Course Registry'!E:E,"Not Found")</f>
        <v>Yes</v>
      </c>
      <c r="H16" s="5">
        <f t="shared" si="1"/>
        <v>93.5</v>
      </c>
      <c r="I16" s="4" t="str">
        <f t="shared" si="2"/>
        <v>OK</v>
      </c>
    </row>
    <row r="17">
      <c r="A17" s="2" t="s">
        <v>39</v>
      </c>
      <c r="B17" s="2" t="s">
        <v>40</v>
      </c>
      <c r="C17" s="2">
        <v>58.0</v>
      </c>
      <c r="D17" s="2">
        <v>55.0</v>
      </c>
      <c r="E17" s="3">
        <v>0.72</v>
      </c>
      <c r="F17" s="4" t="str">
        <f t="array" ref="F17">xlookup(A17,'Course Registry'!A:A,'Course Registry'!C:C,"Not Found")</f>
        <v>Mr. Donovan</v>
      </c>
      <c r="G17" s="4" t="str">
        <f t="array" ref="G17">xlookup(A17,'Course Registry'!A:A,'Course Registry'!E:E,"Not Found")</f>
        <v>No</v>
      </c>
      <c r="H17" s="5">
        <f t="shared" si="1"/>
        <v>56.5</v>
      </c>
      <c r="I17" s="4" t="str">
        <f t="shared" si="2"/>
        <v>⚠ BELOW 60</v>
      </c>
    </row>
    <row r="18">
      <c r="A18" s="2" t="s">
        <v>41</v>
      </c>
      <c r="B18" s="2" t="s">
        <v>42</v>
      </c>
      <c r="C18" s="2">
        <v>85.0</v>
      </c>
      <c r="D18" s="2">
        <v>89.0</v>
      </c>
      <c r="E18" s="3">
        <v>0.93</v>
      </c>
      <c r="F18" s="4" t="str">
        <f t="array" ref="F18">xlookup(A18,'Course Registry'!A:A,'Course Registry'!C:C,"Not Found")</f>
        <v>Ms. Alvarez</v>
      </c>
      <c r="G18" s="4" t="str">
        <f t="array" ref="G18">xlookup(A18,'Course Registry'!A:A,'Course Registry'!E:E,"Not Found")</f>
        <v>No</v>
      </c>
      <c r="H18" s="5">
        <f t="shared" si="1"/>
        <v>87</v>
      </c>
      <c r="I18" s="4" t="str">
        <f t="shared" si="2"/>
        <v>OK</v>
      </c>
    </row>
    <row r="19">
      <c r="A19" s="2" t="s">
        <v>43</v>
      </c>
      <c r="B19" s="2" t="s">
        <v>44</v>
      </c>
      <c r="C19" s="2"/>
      <c r="D19" s="2">
        <v>64.0</v>
      </c>
      <c r="E19" s="3">
        <v>0.8</v>
      </c>
      <c r="F19" s="4" t="str">
        <f t="array" ref="F19">xlookup(A19,'Course Registry'!A:A,'Course Registry'!C:C,"Not Found")</f>
        <v>Mr. Brooks</v>
      </c>
      <c r="G19" s="4" t="str">
        <f t="array" ref="G19">xlookup(A19,'Course Registry'!A:A,'Course Registry'!E:E,"Not Found")</f>
        <v>Yes</v>
      </c>
      <c r="H19" s="5">
        <f t="shared" si="1"/>
        <v>64</v>
      </c>
      <c r="I19" s="4" t="str">
        <f t="shared" si="2"/>
        <v>OK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I$19"/>
  <printOptions/>
  <pageMargins bottom="1.0" footer="0.0" header="0.0" left="0.75" right="0.75" top="1.0"/>
  <pageSetup paperSize="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4.0"/>
    <col customWidth="1" min="2" max="2" width="30.0"/>
    <col customWidth="1" min="3" max="3" width="20.0"/>
    <col customWidth="1" min="4" max="4" width="14.0"/>
    <col customWidth="1" min="5" max="5" width="12.0"/>
    <col customWidth="1" min="6" max="26" width="8.71"/>
  </cols>
  <sheetData>
    <row r="1">
      <c r="A1" s="1" t="s">
        <v>0</v>
      </c>
      <c r="B1" s="1" t="s">
        <v>45</v>
      </c>
      <c r="C1" s="1" t="s">
        <v>5</v>
      </c>
      <c r="D1" s="1" t="s">
        <v>46</v>
      </c>
      <c r="E1" s="1" t="s">
        <v>6</v>
      </c>
    </row>
    <row r="2">
      <c r="A2" s="2" t="s">
        <v>9</v>
      </c>
      <c r="B2" s="6" t="s">
        <v>47</v>
      </c>
      <c r="C2" s="2" t="s">
        <v>48</v>
      </c>
      <c r="D2" s="2">
        <v>10.0</v>
      </c>
      <c r="E2" s="2" t="s">
        <v>49</v>
      </c>
    </row>
    <row r="3">
      <c r="A3" s="2" t="s">
        <v>11</v>
      </c>
      <c r="B3" s="6" t="s">
        <v>50</v>
      </c>
      <c r="C3" s="2" t="s">
        <v>51</v>
      </c>
      <c r="D3" s="2">
        <v>10.0</v>
      </c>
      <c r="E3" s="2" t="s">
        <v>52</v>
      </c>
    </row>
    <row r="4">
      <c r="A4" s="2" t="s">
        <v>13</v>
      </c>
      <c r="B4" s="6" t="s">
        <v>53</v>
      </c>
      <c r="C4" s="2" t="s">
        <v>48</v>
      </c>
      <c r="D4" s="2">
        <v>11.0</v>
      </c>
      <c r="E4" s="2" t="s">
        <v>49</v>
      </c>
    </row>
    <row r="5">
      <c r="A5" s="2" t="s">
        <v>15</v>
      </c>
      <c r="B5" s="6" t="s">
        <v>54</v>
      </c>
      <c r="C5" s="2" t="s">
        <v>55</v>
      </c>
      <c r="D5" s="2">
        <v>9.0</v>
      </c>
      <c r="E5" s="2" t="s">
        <v>52</v>
      </c>
    </row>
    <row r="6">
      <c r="A6" s="2" t="s">
        <v>17</v>
      </c>
      <c r="B6" s="6" t="s">
        <v>56</v>
      </c>
      <c r="C6" s="2" t="s">
        <v>48</v>
      </c>
      <c r="D6" s="2">
        <v>10.0</v>
      </c>
      <c r="E6" s="2" t="s">
        <v>49</v>
      </c>
    </row>
    <row r="7">
      <c r="A7" s="2" t="s">
        <v>19</v>
      </c>
      <c r="B7" s="6" t="s">
        <v>57</v>
      </c>
      <c r="C7" s="2" t="s">
        <v>51</v>
      </c>
      <c r="D7" s="2">
        <v>11.0</v>
      </c>
      <c r="E7" s="2" t="s">
        <v>49</v>
      </c>
    </row>
    <row r="8">
      <c r="A8" s="2" t="s">
        <v>21</v>
      </c>
      <c r="B8" s="6" t="s">
        <v>58</v>
      </c>
      <c r="C8" s="2" t="s">
        <v>55</v>
      </c>
      <c r="D8" s="2">
        <v>9.0</v>
      </c>
      <c r="E8" s="2" t="s">
        <v>52</v>
      </c>
    </row>
    <row r="9">
      <c r="A9" s="2" t="s">
        <v>23</v>
      </c>
      <c r="B9" s="6" t="s">
        <v>59</v>
      </c>
      <c r="C9" s="2" t="s">
        <v>48</v>
      </c>
      <c r="D9" s="2">
        <v>10.0</v>
      </c>
      <c r="E9" s="2" t="s">
        <v>49</v>
      </c>
    </row>
    <row r="10">
      <c r="A10" s="2" t="s">
        <v>25</v>
      </c>
      <c r="B10" s="6" t="s">
        <v>60</v>
      </c>
      <c r="C10" s="2" t="s">
        <v>51</v>
      </c>
      <c r="D10" s="2">
        <v>11.0</v>
      </c>
      <c r="E10" s="2" t="s">
        <v>49</v>
      </c>
    </row>
    <row r="11">
      <c r="A11" s="2" t="s">
        <v>27</v>
      </c>
      <c r="B11" s="6" t="s">
        <v>61</v>
      </c>
      <c r="C11" s="2" t="s">
        <v>55</v>
      </c>
      <c r="D11" s="2">
        <v>9.0</v>
      </c>
      <c r="E11" s="2" t="s">
        <v>49</v>
      </c>
    </row>
    <row r="12">
      <c r="A12" s="2" t="s">
        <v>29</v>
      </c>
      <c r="B12" s="6" t="s">
        <v>62</v>
      </c>
      <c r="C12" s="2" t="s">
        <v>48</v>
      </c>
      <c r="D12" s="2">
        <v>10.0</v>
      </c>
      <c r="E12" s="2" t="s">
        <v>52</v>
      </c>
    </row>
    <row r="13">
      <c r="A13" s="2" t="s">
        <v>31</v>
      </c>
      <c r="B13" s="6" t="s">
        <v>63</v>
      </c>
      <c r="C13" s="2" t="s">
        <v>51</v>
      </c>
      <c r="D13" s="2">
        <v>11.0</v>
      </c>
      <c r="E13" s="2" t="s">
        <v>49</v>
      </c>
    </row>
    <row r="14">
      <c r="A14" s="2" t="s">
        <v>33</v>
      </c>
      <c r="B14" s="6" t="s">
        <v>64</v>
      </c>
      <c r="C14" s="2" t="s">
        <v>55</v>
      </c>
      <c r="D14" s="2">
        <v>9.0</v>
      </c>
      <c r="E14" s="2" t="s">
        <v>49</v>
      </c>
    </row>
    <row r="15">
      <c r="A15" s="2" t="s">
        <v>35</v>
      </c>
      <c r="B15" s="6" t="s">
        <v>65</v>
      </c>
      <c r="C15" s="2" t="s">
        <v>48</v>
      </c>
      <c r="D15" s="2">
        <v>10.0</v>
      </c>
      <c r="E15" s="2" t="s">
        <v>49</v>
      </c>
    </row>
    <row r="16">
      <c r="A16" s="2" t="s">
        <v>37</v>
      </c>
      <c r="B16" s="6" t="s">
        <v>66</v>
      </c>
      <c r="C16" s="2" t="s">
        <v>51</v>
      </c>
      <c r="D16" s="2">
        <v>12.0</v>
      </c>
      <c r="E16" s="2" t="s">
        <v>52</v>
      </c>
    </row>
    <row r="17">
      <c r="A17" s="2" t="s">
        <v>39</v>
      </c>
      <c r="B17" s="6" t="s">
        <v>67</v>
      </c>
      <c r="C17" s="2" t="s">
        <v>55</v>
      </c>
      <c r="D17" s="2">
        <v>12.0</v>
      </c>
      <c r="E17" s="2" t="s">
        <v>49</v>
      </c>
    </row>
    <row r="18">
      <c r="A18" s="2" t="s">
        <v>41</v>
      </c>
      <c r="B18" s="6" t="s">
        <v>68</v>
      </c>
      <c r="C18" s="2" t="s">
        <v>48</v>
      </c>
      <c r="D18" s="2">
        <v>11.0</v>
      </c>
      <c r="E18" s="2" t="s">
        <v>49</v>
      </c>
    </row>
    <row r="19">
      <c r="A19" s="2" t="s">
        <v>43</v>
      </c>
      <c r="B19" s="6" t="s">
        <v>69</v>
      </c>
      <c r="C19" s="2" t="s">
        <v>51</v>
      </c>
      <c r="D19" s="2">
        <v>12.0</v>
      </c>
      <c r="E19" s="2" t="s">
        <v>52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E$19"/>
  <printOptions/>
  <pageMargins bottom="1.0" footer="0.0" header="0.0" left="0.75" right="0.75" top="1.0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2026-06-02T14:37:18Z</dcterms:created>
  <dc:creator>openpyxl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